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Мен 38-1" sheetId="1" r:id="rId1"/>
  </sheets>
  <calcPr calcId="145621"/>
</workbook>
</file>

<file path=xl/calcChain.xml><?xml version="1.0" encoding="utf-8"?>
<calcChain xmlns="http://schemas.openxmlformats.org/spreadsheetml/2006/main">
  <c r="BP82" i="1" l="1"/>
  <c r="BF82" i="1"/>
  <c r="AS82" i="1"/>
  <c r="AX77" i="1"/>
  <c r="AD77" i="1"/>
  <c r="T77" i="1" s="1"/>
  <c r="AX76" i="1"/>
  <c r="AD76" i="1" s="1"/>
  <c r="T76" i="1" s="1"/>
  <c r="AX75" i="1"/>
  <c r="AD75" i="1" s="1"/>
  <c r="T75" i="1" s="1"/>
  <c r="AD74" i="1"/>
  <c r="T74" i="1" s="1"/>
  <c r="AD73" i="1"/>
  <c r="AD72" i="1"/>
  <c r="T72" i="1"/>
  <c r="AD71" i="1"/>
  <c r="T71" i="1" s="1"/>
  <c r="AX70" i="1"/>
  <c r="AD70" i="1"/>
  <c r="T70" i="1" s="1"/>
  <c r="AN69" i="1"/>
  <c r="AD69" i="1" s="1"/>
  <c r="T69" i="1" s="1"/>
  <c r="AD68" i="1"/>
  <c r="AX67" i="1"/>
  <c r="AD67" i="1" s="1"/>
  <c r="T67" i="1" s="1"/>
  <c r="AN66" i="1"/>
  <c r="AD66" i="1" s="1"/>
  <c r="T66" i="1" s="1"/>
  <c r="AD65" i="1"/>
  <c r="T65" i="1" s="1"/>
  <c r="AN64" i="1"/>
  <c r="AD64" i="1" s="1"/>
  <c r="AX55" i="1"/>
  <c r="AD46" i="1"/>
  <c r="T46" i="1" s="1"/>
  <c r="AD38" i="1"/>
  <c r="T38" i="1" s="1"/>
  <c r="AD35" i="1"/>
  <c r="AD41" i="1" s="1"/>
  <c r="Q26" i="1"/>
  <c r="P24" i="1"/>
  <c r="AS79" i="1" s="1"/>
  <c r="BF80" i="1" s="1"/>
  <c r="BP80" i="1" s="1"/>
  <c r="AX15" i="1"/>
  <c r="AD55" i="1" l="1"/>
  <c r="T64" i="1"/>
  <c r="T55" i="1" s="1"/>
  <c r="T35" i="1"/>
  <c r="AN55" i="1"/>
</calcChain>
</file>

<file path=xl/sharedStrings.xml><?xml version="1.0" encoding="utf-8"?>
<sst xmlns="http://schemas.openxmlformats.org/spreadsheetml/2006/main" count="180" uniqueCount="147">
  <si>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</si>
  <si>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</si>
  <si>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</si>
  <si>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</si>
  <si>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</si>
  <si>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ул.Менжинского д.38 корп.1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>9 месяцев, год</t>
    </r>
    <r>
      <rPr>
        <b/>
        <u/>
        <sz val="8"/>
        <rFont val="Times New Roman"/>
        <family val="1"/>
        <charset val="204"/>
      </rPr>
      <t>/</t>
    </r>
    <r>
      <rPr>
        <b/>
        <sz val="8"/>
        <rFont val="Times New Roman"/>
        <family val="1"/>
        <charset val="204"/>
      </rPr>
      <t>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</si>
  <si>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</si>
  <si>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</si>
  <si>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</si>
  <si>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</si>
  <si>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</si>
  <si>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</si>
  <si>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</si>
  <si>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</si>
  <si>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</si>
  <si>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</si>
  <si>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</si>
  <si>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</si>
  <si>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</si>
  <si>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</si>
  <si>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</si>
  <si>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</si>
  <si>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</si>
  <si>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</si>
  <si>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</si>
  <si>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</si>
  <si>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</si>
  <si>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</si>
  <si>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</si>
  <si>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</si>
  <si>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</si>
  <si>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</si>
  <si>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</si>
  <si>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</si>
  <si>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</si>
  <si>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</si>
  <si>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</si>
  <si>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</si>
  <si>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</si>
  <si>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</si>
  <si>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</si>
  <si>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 3-2/16/1979</t>
  </si>
  <si>
    <t xml:space="preserve">Кол-во  этажей  </t>
  </si>
  <si>
    <t>16</t>
  </si>
  <si>
    <t xml:space="preserve">Подъездов  </t>
  </si>
  <si>
    <t>2</t>
  </si>
  <si>
    <t xml:space="preserve">Квартир </t>
  </si>
  <si>
    <t>128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</si>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</sst>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Border="1" applyAlignment="1"/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51" zoomScaleNormal="100" workbookViewId="0">
      <selection activeCell="AN64" sqref="AN64:AW64"/>
    </sheetView>
  </sheetViews>
  <sheetFormatPr defaultRowHeight="11.25" x14ac:dyDescent="0.2"/>
  <cols>
    <col min="1" max="39" width="2.33203125" style="2" customWidth="1"/>
    <col min="40" max="40" width="2.6640625" style="2" customWidth="1"/>
    <col min="41" max="64" width="2.33203125" style="2" customWidth="1"/>
    <col min="65" max="65" width="2.5" style="2" customWidth="1"/>
    <col min="66" max="71" width="2.33203125" style="2" customWidth="1"/>
    <col min="72" max="72" width="2.6640625" style="2" customWidth="1"/>
    <col min="73" max="100" width="2.33203125" style="2" customWidth="1"/>
    <col min="101" max="16384" width="9.33203125" style="2"/>
  </cols>
  <sheetData>
    <row r="1" spans="1:75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5" x14ac:dyDescent="0.2">
      <c r="BC2" s="2" t="s">
        <v>0</v>
      </c>
      <c r="BT2" s="3"/>
      <c r="BU2" s="4"/>
      <c r="BV2" s="4"/>
      <c r="BW2" s="4"/>
    </row>
    <row r="3" spans="1:75" x14ac:dyDescent="0.2">
      <c r="BC3" s="2" t="s">
        <v>1</v>
      </c>
      <c r="BT3" s="3"/>
      <c r="BU3" s="5"/>
      <c r="BV3" s="5"/>
      <c r="BW3" s="5"/>
    </row>
    <row r="4" spans="1:75" x14ac:dyDescent="0.2">
      <c r="BT4" s="3"/>
      <c r="BU4" s="6"/>
      <c r="BV4" s="6"/>
      <c r="BW4" s="6"/>
    </row>
    <row r="5" spans="1:75" ht="14.25" x14ac:dyDescent="0.2">
      <c r="AD5" s="7"/>
      <c r="AE5" s="7" t="s">
        <v>2</v>
      </c>
      <c r="AF5" s="7"/>
      <c r="AG5" s="7"/>
      <c r="AH5" s="7"/>
      <c r="AI5" s="7"/>
      <c r="AJ5" s="7"/>
      <c r="AK5" s="7"/>
      <c r="AL5" s="7"/>
      <c r="AM5" s="7"/>
    </row>
    <row r="6" spans="1:75" ht="12" x14ac:dyDescent="0.2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1:75" ht="12" x14ac:dyDescent="0.2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10" spans="1:75" x14ac:dyDescent="0.2">
      <c r="A10" s="9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2" spans="1:75" ht="15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5" x14ac:dyDescent="0.2">
      <c r="A13" s="13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5"/>
      <c r="BM13" s="16"/>
      <c r="BN13" s="16"/>
      <c r="BO13" s="16"/>
      <c r="BP13" s="16"/>
      <c r="BQ13" s="16"/>
      <c r="BR13" s="16"/>
      <c r="BS13" s="16"/>
      <c r="BT13" s="17"/>
    </row>
    <row r="14" spans="1:75" ht="12" x14ac:dyDescent="0.2">
      <c r="A14" s="18" t="s">
        <v>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 t="s">
        <v>8</v>
      </c>
      <c r="Z14" s="19"/>
      <c r="AA14" s="19"/>
      <c r="AB14" s="19"/>
      <c r="AC14" s="19"/>
      <c r="AD14" s="19"/>
      <c r="AE14" s="19"/>
      <c r="AF14" s="19"/>
      <c r="AG14" s="19" t="s">
        <v>9</v>
      </c>
      <c r="AH14" s="19"/>
      <c r="AI14" s="19"/>
      <c r="AJ14" s="19"/>
      <c r="AK14" s="19"/>
      <c r="AL14" s="20" t="s">
        <v>10</v>
      </c>
      <c r="AM14" s="20"/>
      <c r="AN14" s="20"/>
      <c r="AO14" s="20"/>
      <c r="AP14" s="20"/>
      <c r="AQ14" s="20"/>
      <c r="AR14" s="20"/>
      <c r="AS14" s="20"/>
      <c r="AT14" s="20"/>
      <c r="AU14" s="20"/>
      <c r="AV14" s="21" t="s">
        <v>11</v>
      </c>
      <c r="AW14" s="21"/>
      <c r="AX14" s="21"/>
      <c r="AY14" s="21"/>
      <c r="AZ14" s="21"/>
      <c r="BA14" s="22" t="s">
        <v>12</v>
      </c>
      <c r="BB14" s="22"/>
      <c r="BC14" s="22"/>
      <c r="BD14" s="22"/>
      <c r="BE14" s="22"/>
      <c r="BF14" s="22"/>
      <c r="BG14" s="22"/>
      <c r="BH14" s="22"/>
      <c r="BI14" s="22"/>
      <c r="BJ14" s="22"/>
      <c r="BK14" s="23"/>
      <c r="BL14" s="24"/>
      <c r="BM14" s="25" t="s">
        <v>13</v>
      </c>
      <c r="BN14" s="26"/>
      <c r="BO14" s="26"/>
      <c r="BP14" s="26" t="s">
        <v>14</v>
      </c>
      <c r="BQ14" s="26"/>
      <c r="BR14" s="26"/>
      <c r="BS14" s="26"/>
      <c r="BT14" s="27"/>
    </row>
    <row r="15" spans="1:75" ht="19.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28">
        <v>40973</v>
      </c>
      <c r="Z15" s="29"/>
      <c r="AA15" s="29"/>
      <c r="AB15" s="29"/>
      <c r="AC15" s="29"/>
      <c r="AD15" s="29"/>
      <c r="AE15" s="29"/>
      <c r="AF15" s="29"/>
      <c r="AG15" s="29" t="s">
        <v>15</v>
      </c>
      <c r="AH15" s="29"/>
      <c r="AI15" s="29"/>
      <c r="AJ15" s="29"/>
      <c r="AK15" s="29"/>
      <c r="AL15" s="30" t="s">
        <v>16</v>
      </c>
      <c r="AM15" s="30"/>
      <c r="AN15" s="30"/>
      <c r="AO15" s="30">
        <v>1076216.52</v>
      </c>
      <c r="AP15" s="30"/>
      <c r="AQ15" s="30"/>
      <c r="AR15" s="30"/>
      <c r="AS15" s="30"/>
      <c r="AT15" s="30" t="s">
        <v>17</v>
      </c>
      <c r="AU15" s="30"/>
      <c r="AV15" s="30"/>
      <c r="AW15" s="30"/>
      <c r="AX15" s="30">
        <f>ROUND(BG15*3,2)</f>
        <v>240229.74</v>
      </c>
      <c r="AY15" s="30"/>
      <c r="AZ15" s="30"/>
      <c r="BA15" s="30"/>
      <c r="BB15" s="30"/>
      <c r="BC15" s="30" t="s">
        <v>18</v>
      </c>
      <c r="BD15" s="30"/>
      <c r="BE15" s="30"/>
      <c r="BF15" s="30"/>
      <c r="BG15" s="30">
        <v>80076.58</v>
      </c>
      <c r="BH15" s="30"/>
      <c r="BI15" s="30"/>
      <c r="BJ15" s="30"/>
      <c r="BK15" s="31"/>
      <c r="BL15" s="32" t="s">
        <v>19</v>
      </c>
      <c r="BM15" s="33"/>
      <c r="BN15" s="33"/>
      <c r="BO15" s="33"/>
      <c r="BP15" s="34" t="s">
        <v>20</v>
      </c>
      <c r="BQ15" s="34"/>
      <c r="BR15" s="34"/>
      <c r="BS15" s="34"/>
      <c r="BT15" s="35"/>
    </row>
    <row r="16" spans="1:75" ht="12" x14ac:dyDescent="0.2">
      <c r="BL16" s="36" t="s">
        <v>21</v>
      </c>
      <c r="BM16" s="37"/>
      <c r="BN16" s="37"/>
      <c r="BO16" s="37"/>
      <c r="BP16" s="37"/>
      <c r="BQ16" s="37"/>
      <c r="BR16" s="37"/>
      <c r="BS16" s="37"/>
      <c r="BT16" s="38"/>
    </row>
    <row r="17" spans="1:72" ht="11.25" customHeight="1" x14ac:dyDescent="0.2">
      <c r="A17" s="30" t="s">
        <v>22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 t="s">
        <v>23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 t="s">
        <v>24</v>
      </c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0" t="s">
        <v>25</v>
      </c>
      <c r="BM17" s="40"/>
      <c r="BN17" s="40"/>
      <c r="BO17" s="40"/>
      <c r="BP17" s="40"/>
      <c r="BQ17" s="40">
        <v>24.53</v>
      </c>
      <c r="BR17" s="40"/>
      <c r="BS17" s="40"/>
      <c r="BT17" s="40"/>
    </row>
    <row r="18" spans="1:72" ht="12.75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L18" s="41"/>
      <c r="BM18" s="41"/>
      <c r="BN18" s="41"/>
      <c r="BO18" s="41"/>
      <c r="BP18" s="41"/>
      <c r="BQ18" s="41"/>
      <c r="BR18" s="41"/>
      <c r="BS18" s="41"/>
      <c r="BT18" s="41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 t="s">
        <v>26</v>
      </c>
      <c r="AD19" s="19"/>
      <c r="AE19" s="19"/>
      <c r="AF19" s="19"/>
      <c r="AG19" s="19"/>
      <c r="AH19" s="19"/>
      <c r="AI19" s="19"/>
      <c r="AJ19" s="19"/>
      <c r="AK19" s="19" t="s">
        <v>27</v>
      </c>
      <c r="AL19" s="19"/>
      <c r="AM19" s="19"/>
      <c r="AN19" s="19"/>
      <c r="AO19" s="19"/>
      <c r="AP19" s="19"/>
      <c r="AQ19" s="19"/>
      <c r="AR19" s="19" t="s">
        <v>28</v>
      </c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 t="s">
        <v>29</v>
      </c>
      <c r="BM19" s="30"/>
      <c r="BN19" s="30"/>
      <c r="BO19" s="30"/>
      <c r="BP19" s="30"/>
      <c r="BQ19" s="30" t="s">
        <v>30</v>
      </c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 t="s">
        <v>31</v>
      </c>
      <c r="BM21" s="30"/>
      <c r="BN21" s="30"/>
      <c r="BO21" s="30"/>
      <c r="BP21" s="30"/>
      <c r="BQ21" s="30" t="s">
        <v>30</v>
      </c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L23" s="30" t="s">
        <v>32</v>
      </c>
      <c r="BM23" s="30"/>
      <c r="BN23" s="30"/>
      <c r="BO23" s="30"/>
      <c r="BP23" s="30"/>
      <c r="BQ23" s="30" t="s">
        <v>30</v>
      </c>
      <c r="BR23" s="30"/>
      <c r="BS23" s="30"/>
      <c r="BT23" s="30"/>
    </row>
    <row r="24" spans="1:72" ht="12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30">
        <f>+AC24+AK24</f>
        <v>8288.2999999999993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>
        <v>8288.2999999999993</v>
      </c>
      <c r="AD24" s="30"/>
      <c r="AE24" s="30"/>
      <c r="AF24" s="30"/>
      <c r="AG24" s="30"/>
      <c r="AH24" s="30"/>
      <c r="AI24" s="30"/>
      <c r="AJ24" s="30"/>
      <c r="AK24" s="30" t="s">
        <v>33</v>
      </c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6" spans="1:72" ht="12" x14ac:dyDescent="0.2">
      <c r="A26" s="45" t="s">
        <v>34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  <c r="Q26" s="30">
        <f>+AC24</f>
        <v>8288.2999999999993</v>
      </c>
      <c r="R26" s="30"/>
      <c r="S26" s="30"/>
      <c r="T26" s="30"/>
      <c r="U26" s="30"/>
      <c r="V26" s="30"/>
      <c r="W26" s="30"/>
      <c r="X26" s="30"/>
      <c r="Y26" s="48" t="s">
        <v>35</v>
      </c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39"/>
      <c r="AN26" s="39"/>
      <c r="AO26" s="39"/>
      <c r="AP26" s="39"/>
      <c r="AQ26" s="39"/>
      <c r="AR26" s="49" t="s">
        <v>13</v>
      </c>
      <c r="AS26" s="49"/>
      <c r="AT26" s="49"/>
      <c r="AU26" s="49"/>
      <c r="AV26" s="49"/>
      <c r="AW26" s="49"/>
      <c r="AX26" s="49"/>
      <c r="AY26" s="50" t="s">
        <v>36</v>
      </c>
      <c r="AZ26" s="51"/>
      <c r="BA26" s="51"/>
      <c r="BB26" s="51"/>
      <c r="BC26" s="51"/>
      <c r="BD26" s="51"/>
      <c r="BE26" s="52"/>
      <c r="BF26" s="39"/>
      <c r="BG26" s="39"/>
      <c r="BH26" s="39"/>
      <c r="BI26" s="39"/>
    </row>
    <row r="27" spans="1:72" ht="12" x14ac:dyDescent="0.2">
      <c r="A27" s="53" t="s">
        <v>37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  <c r="Q27" s="30"/>
      <c r="R27" s="30"/>
      <c r="S27" s="30"/>
      <c r="T27" s="30"/>
      <c r="U27" s="30"/>
      <c r="V27" s="30"/>
      <c r="W27" s="30"/>
      <c r="X27" s="30"/>
      <c r="Y27" s="56" t="s">
        <v>38</v>
      </c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39"/>
      <c r="AN27" s="39"/>
      <c r="AO27" s="39"/>
      <c r="AP27" s="39"/>
      <c r="AQ27" s="39"/>
      <c r="AR27" s="57" t="s">
        <v>39</v>
      </c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39"/>
      <c r="BG27" s="39"/>
      <c r="BH27" s="39"/>
      <c r="BI27" s="39"/>
    </row>
    <row r="29" spans="1:72" x14ac:dyDescent="0.2">
      <c r="A29" s="58" t="s">
        <v>40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  <c r="Q29" s="61" t="s">
        <v>41</v>
      </c>
      <c r="R29" s="61"/>
      <c r="S29" s="61"/>
      <c r="T29" s="61"/>
      <c r="U29" s="61"/>
      <c r="V29" s="61"/>
      <c r="W29" s="61"/>
      <c r="X29" s="61"/>
      <c r="Y29" s="62" t="s">
        <v>42</v>
      </c>
      <c r="Z29" s="62"/>
      <c r="AA29" s="62"/>
      <c r="AB29" s="62"/>
      <c r="AC29" s="62"/>
      <c r="AD29" s="62"/>
      <c r="AE29" s="62"/>
      <c r="AF29" s="62"/>
      <c r="AG29" s="61" t="s">
        <v>43</v>
      </c>
      <c r="AH29" s="61"/>
      <c r="AI29" s="61"/>
      <c r="AJ29" s="61"/>
      <c r="AK29" s="62" t="s">
        <v>44</v>
      </c>
      <c r="AL29" s="62"/>
      <c r="AM29" s="62"/>
      <c r="AN29" s="62"/>
      <c r="AO29" s="62"/>
      <c r="AP29" s="62"/>
      <c r="AQ29" s="62"/>
      <c r="AR29" s="62"/>
      <c r="AS29" s="61" t="s">
        <v>45</v>
      </c>
      <c r="AT29" s="61"/>
      <c r="AU29" s="61"/>
      <c r="AV29" s="61"/>
      <c r="AW29" s="62" t="s">
        <v>46</v>
      </c>
      <c r="AX29" s="62"/>
      <c r="AY29" s="62"/>
      <c r="AZ29" s="62"/>
      <c r="BA29" s="62"/>
      <c r="BB29" s="62"/>
      <c r="BC29" s="62"/>
      <c r="BD29" s="62"/>
      <c r="BE29" s="62"/>
      <c r="BF29" s="61" t="s">
        <v>47</v>
      </c>
      <c r="BG29" s="61"/>
      <c r="BH29" s="61"/>
      <c r="BI29" s="61"/>
    </row>
    <row r="32" spans="1:72" ht="12.75" x14ac:dyDescent="0.2">
      <c r="A32" s="63"/>
      <c r="B32" s="63"/>
      <c r="C32" s="63"/>
      <c r="D32" s="63"/>
      <c r="E32" s="63" t="s">
        <v>48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 t="s">
        <v>49</v>
      </c>
      <c r="U32" s="64"/>
      <c r="V32" s="64"/>
      <c r="W32" s="64"/>
      <c r="X32" s="64"/>
      <c r="Y32" s="64"/>
      <c r="Z32" s="64"/>
      <c r="AA32" s="64"/>
      <c r="AB32" s="64"/>
      <c r="AC32" s="64"/>
      <c r="AD32" s="63" t="s">
        <v>24</v>
      </c>
      <c r="AE32" s="63"/>
      <c r="AF32" s="63"/>
      <c r="AG32" s="63"/>
      <c r="AH32" s="63"/>
      <c r="AI32" s="63"/>
      <c r="AJ32" s="63"/>
      <c r="AK32" s="63"/>
      <c r="AL32" s="63"/>
      <c r="AM32" s="63"/>
      <c r="AN32" s="63" t="s">
        <v>50</v>
      </c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ht="12.75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5" t="s">
        <v>51</v>
      </c>
      <c r="U33" s="65"/>
      <c r="V33" s="65"/>
      <c r="W33" s="65"/>
      <c r="X33" s="65"/>
      <c r="Y33" s="65"/>
      <c r="Z33" s="65"/>
      <c r="AA33" s="65"/>
      <c r="AB33" s="65"/>
      <c r="AC33" s="65"/>
      <c r="AD33" s="65" t="s">
        <v>52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</row>
    <row r="34" spans="1:72" x14ac:dyDescent="0.2">
      <c r="A34" s="66" t="s">
        <v>53</v>
      </c>
      <c r="B34" s="66"/>
      <c r="C34" s="66"/>
      <c r="D34" s="66"/>
      <c r="E34" s="66" t="s">
        <v>45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 t="s">
        <v>54</v>
      </c>
      <c r="U34" s="66"/>
      <c r="V34" s="66"/>
      <c r="W34" s="66"/>
      <c r="X34" s="66"/>
      <c r="Y34" s="66"/>
      <c r="Z34" s="66"/>
      <c r="AA34" s="66"/>
      <c r="AB34" s="66"/>
      <c r="AC34" s="66"/>
      <c r="AD34" s="66" t="s">
        <v>55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 t="s">
        <v>56</v>
      </c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</row>
    <row r="35" spans="1:72" ht="12.75" x14ac:dyDescent="0.2">
      <c r="A35" s="66" t="s">
        <v>57</v>
      </c>
      <c r="B35" s="66"/>
      <c r="C35" s="66"/>
      <c r="D35" s="66"/>
      <c r="E35" s="67" t="s">
        <v>58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8">
        <f>835986.78+AD35</f>
        <v>1076216.52</v>
      </c>
      <c r="U35" s="68"/>
      <c r="V35" s="68"/>
      <c r="W35" s="68"/>
      <c r="X35" s="68"/>
      <c r="Y35" s="68"/>
      <c r="Z35" s="68"/>
      <c r="AA35" s="68"/>
      <c r="AB35" s="68"/>
      <c r="AC35" s="68"/>
      <c r="AD35" s="69">
        <f>ROUND(BG15*3,2)</f>
        <v>240229.74</v>
      </c>
      <c r="AE35" s="70"/>
      <c r="AF35" s="70"/>
      <c r="AG35" s="70"/>
      <c r="AH35" s="70"/>
      <c r="AI35" s="70"/>
      <c r="AJ35" s="70"/>
      <c r="AK35" s="70"/>
      <c r="AL35" s="70"/>
      <c r="AM35" s="71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3" t="s">
        <v>59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4"/>
      <c r="AE36" s="75"/>
      <c r="AF36" s="75"/>
      <c r="AG36" s="75"/>
      <c r="AH36" s="75"/>
      <c r="AI36" s="75"/>
      <c r="AJ36" s="75"/>
      <c r="AK36" s="75"/>
      <c r="AL36" s="75"/>
      <c r="AM36" s="76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/>
      <c r="B37" s="66"/>
      <c r="C37" s="66"/>
      <c r="D37" s="66"/>
      <c r="E37" s="77" t="s">
        <v>60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 t="s">
        <v>61</v>
      </c>
      <c r="Q37" s="78"/>
      <c r="R37" s="78"/>
      <c r="S37" s="7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9"/>
      <c r="AE37" s="80"/>
      <c r="AF37" s="80"/>
      <c r="AG37" s="80"/>
      <c r="AH37" s="80"/>
      <c r="AI37" s="80"/>
      <c r="AJ37" s="80"/>
      <c r="AK37" s="80"/>
      <c r="AL37" s="80"/>
      <c r="AM37" s="81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 t="s">
        <v>62</v>
      </c>
      <c r="B38" s="66"/>
      <c r="C38" s="66"/>
      <c r="D38" s="66"/>
      <c r="E38" s="67" t="s">
        <v>63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8">
        <f>835986.78+AD38</f>
        <v>1076216.52</v>
      </c>
      <c r="U38" s="68"/>
      <c r="V38" s="68"/>
      <c r="W38" s="68"/>
      <c r="X38" s="68"/>
      <c r="Y38" s="68"/>
      <c r="Z38" s="68"/>
      <c r="AA38" s="68"/>
      <c r="AB38" s="68"/>
      <c r="AC38" s="68"/>
      <c r="AD38" s="68">
        <f>+AD35</f>
        <v>240229.74</v>
      </c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3" t="s">
        <v>64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/>
      <c r="B40" s="66"/>
      <c r="C40" s="66"/>
      <c r="D40" s="66"/>
      <c r="E40" s="77" t="s">
        <v>65</v>
      </c>
      <c r="F40" s="77"/>
      <c r="G40" s="77"/>
      <c r="H40" s="77"/>
      <c r="I40" s="78" t="s">
        <v>61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</row>
    <row r="41" spans="1:72" ht="12.75" x14ac:dyDescent="0.2">
      <c r="A41" s="66" t="s">
        <v>66</v>
      </c>
      <c r="B41" s="66"/>
      <c r="C41" s="66"/>
      <c r="D41" s="66"/>
      <c r="E41" s="67" t="s">
        <v>67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82">
        <v>0</v>
      </c>
      <c r="U41" s="82"/>
      <c r="V41" s="82"/>
      <c r="W41" s="82"/>
      <c r="X41" s="82"/>
      <c r="Y41" s="82"/>
      <c r="Z41" s="82"/>
      <c r="AA41" s="82"/>
      <c r="AB41" s="82"/>
      <c r="AC41" s="82"/>
      <c r="AD41" s="82">
        <f>+AD35-AD38</f>
        <v>0</v>
      </c>
      <c r="AE41" s="82"/>
      <c r="AF41" s="82"/>
      <c r="AG41" s="82"/>
      <c r="AH41" s="82"/>
      <c r="AI41" s="82"/>
      <c r="AJ41" s="82"/>
      <c r="AK41" s="82"/>
      <c r="AL41" s="82"/>
      <c r="AM41" s="82"/>
      <c r="AN41" s="83" t="s">
        <v>50</v>
      </c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</row>
    <row r="42" spans="1:72" ht="12.75" x14ac:dyDescent="0.2">
      <c r="A42" s="66"/>
      <c r="B42" s="66"/>
      <c r="C42" s="66"/>
      <c r="D42" s="66"/>
      <c r="E42" s="73" t="s">
        <v>68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</row>
    <row r="43" spans="1:72" ht="12.75" x14ac:dyDescent="0.2">
      <c r="A43" s="66"/>
      <c r="B43" s="66"/>
      <c r="C43" s="66"/>
      <c r="D43" s="66"/>
      <c r="E43" s="85" t="s">
        <v>69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x14ac:dyDescent="0.2">
      <c r="A44" s="66"/>
      <c r="B44" s="66"/>
      <c r="C44" s="66"/>
      <c r="D44" s="66"/>
      <c r="E44" s="85" t="s">
        <v>70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.75" customHeight="1" x14ac:dyDescent="0.2">
      <c r="A45" s="66"/>
      <c r="B45" s="66"/>
      <c r="C45" s="66"/>
      <c r="D45" s="66"/>
      <c r="E45" s="87" t="s">
        <v>71</v>
      </c>
      <c r="F45" s="87"/>
      <c r="G45" s="87"/>
      <c r="H45" s="87"/>
      <c r="I45" s="87"/>
      <c r="J45" s="87"/>
      <c r="K45" s="87"/>
      <c r="L45" s="87"/>
      <c r="M45" s="78" t="s">
        <v>61</v>
      </c>
      <c r="N45" s="78"/>
      <c r="O45" s="78"/>
      <c r="P45" s="78"/>
      <c r="Q45" s="78"/>
      <c r="R45" s="78"/>
      <c r="S45" s="78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</row>
    <row r="46" spans="1:72" ht="12" customHeight="1" x14ac:dyDescent="0.2">
      <c r="A46" s="66" t="s">
        <v>72</v>
      </c>
      <c r="B46" s="66"/>
      <c r="C46" s="66"/>
      <c r="D46" s="66"/>
      <c r="E46" s="88" t="s">
        <v>73</v>
      </c>
      <c r="F46" s="88"/>
      <c r="G46" s="88"/>
      <c r="H46" s="88"/>
      <c r="I46" s="88"/>
      <c r="J46" s="88"/>
      <c r="K46" s="89" t="s">
        <v>74</v>
      </c>
      <c r="L46" s="89"/>
      <c r="M46" s="89"/>
      <c r="N46" s="89"/>
      <c r="O46" s="89"/>
      <c r="P46" s="89"/>
      <c r="Q46" s="89"/>
      <c r="R46" s="89"/>
      <c r="S46" s="89"/>
      <c r="T46" s="82">
        <f>835986.78+AD46</f>
        <v>1076216.52</v>
      </c>
      <c r="U46" s="82"/>
      <c r="V46" s="82"/>
      <c r="W46" s="82"/>
      <c r="X46" s="82"/>
      <c r="Y46" s="82"/>
      <c r="Z46" s="82"/>
      <c r="AA46" s="82"/>
      <c r="AB46" s="82"/>
      <c r="AC46" s="82"/>
      <c r="AD46" s="82">
        <f>+AD35</f>
        <v>240229.74</v>
      </c>
      <c r="AE46" s="82"/>
      <c r="AF46" s="82"/>
      <c r="AG46" s="82"/>
      <c r="AH46" s="82"/>
      <c r="AI46" s="82"/>
      <c r="AJ46" s="82"/>
      <c r="AK46" s="82"/>
      <c r="AL46" s="82"/>
      <c r="AM46" s="82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</row>
    <row r="47" spans="1:72" ht="12.75" x14ac:dyDescent="0.2">
      <c r="A47" s="66"/>
      <c r="B47" s="66"/>
      <c r="C47" s="66"/>
      <c r="D47" s="66"/>
      <c r="E47" s="73" t="s">
        <v>75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</row>
    <row r="48" spans="1:72" ht="12.75" x14ac:dyDescent="0.2">
      <c r="A48" s="66"/>
      <c r="B48" s="66"/>
      <c r="C48" s="66"/>
      <c r="D48" s="66"/>
      <c r="E48" s="85" t="s">
        <v>76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92" t="s">
        <v>77</v>
      </c>
      <c r="F49" s="92"/>
      <c r="G49" s="92"/>
      <c r="H49" s="92"/>
      <c r="I49" s="93" t="s">
        <v>78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.75" x14ac:dyDescent="0.2">
      <c r="A50" s="66"/>
      <c r="B50" s="66"/>
      <c r="C50" s="66"/>
      <c r="D50" s="66"/>
      <c r="E50" s="87" t="s">
        <v>79</v>
      </c>
      <c r="F50" s="87"/>
      <c r="G50" s="87"/>
      <c r="H50" s="78" t="s">
        <v>61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</row>
    <row r="51" spans="1:72" ht="12" customHeight="1" x14ac:dyDescent="0.2">
      <c r="A51" s="90"/>
      <c r="B51" s="94"/>
      <c r="C51" s="94"/>
      <c r="D51" s="94"/>
      <c r="E51" s="95" t="s">
        <v>48</v>
      </c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64"/>
      <c r="T51" s="64" t="s">
        <v>49</v>
      </c>
      <c r="U51" s="64"/>
      <c r="V51" s="64"/>
      <c r="W51" s="64"/>
      <c r="X51" s="64"/>
      <c r="Y51" s="64"/>
      <c r="Z51" s="64"/>
      <c r="AA51" s="64"/>
      <c r="AB51" s="64"/>
      <c r="AC51" s="64"/>
      <c r="AD51" s="64" t="s">
        <v>79</v>
      </c>
      <c r="AE51" s="64"/>
      <c r="AF51" s="64"/>
      <c r="AG51" s="64"/>
      <c r="AH51" s="64"/>
      <c r="AI51" s="64"/>
      <c r="AJ51" s="64"/>
      <c r="AK51" s="64"/>
      <c r="AL51" s="64"/>
      <c r="AM51" s="64"/>
      <c r="AN51" s="63" t="s">
        <v>24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4" t="s">
        <v>50</v>
      </c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</row>
    <row r="52" spans="1:72" ht="12.75" x14ac:dyDescent="0.2">
      <c r="A52" s="91"/>
      <c r="B52" s="96"/>
      <c r="C52" s="96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8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63" t="s">
        <v>80</v>
      </c>
      <c r="AO52" s="63"/>
      <c r="AP52" s="63"/>
      <c r="AQ52" s="63"/>
      <c r="AR52" s="63"/>
      <c r="AS52" s="63"/>
      <c r="AT52" s="63"/>
      <c r="AU52" s="63"/>
      <c r="AV52" s="63"/>
      <c r="AW52" s="63"/>
      <c r="AX52" s="64" t="s">
        <v>81</v>
      </c>
      <c r="AY52" s="64"/>
      <c r="AZ52" s="64"/>
      <c r="BA52" s="64"/>
      <c r="BB52" s="64"/>
      <c r="BC52" s="64"/>
      <c r="BD52" s="64"/>
      <c r="BE52" s="64"/>
      <c r="BF52" s="64"/>
      <c r="BG52" s="64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</row>
    <row r="53" spans="1:72" ht="12.75" x14ac:dyDescent="0.2">
      <c r="A53" s="100"/>
      <c r="B53" s="101"/>
      <c r="C53" s="101"/>
      <c r="D53" s="101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65"/>
      <c r="T53" s="65" t="s">
        <v>51</v>
      </c>
      <c r="U53" s="65"/>
      <c r="V53" s="65"/>
      <c r="W53" s="65"/>
      <c r="X53" s="65"/>
      <c r="Y53" s="65"/>
      <c r="Z53" s="65"/>
      <c r="AA53" s="65"/>
      <c r="AB53" s="65"/>
      <c r="AC53" s="65"/>
      <c r="AD53" s="65" t="s">
        <v>52</v>
      </c>
      <c r="AE53" s="65"/>
      <c r="AF53" s="65"/>
      <c r="AG53" s="65"/>
      <c r="AH53" s="65"/>
      <c r="AI53" s="65"/>
      <c r="AJ53" s="65"/>
      <c r="AK53" s="65"/>
      <c r="AL53" s="65"/>
      <c r="AM53" s="65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5" t="s">
        <v>82</v>
      </c>
      <c r="AY53" s="65"/>
      <c r="AZ53" s="65"/>
      <c r="BA53" s="65"/>
      <c r="BB53" s="65"/>
      <c r="BC53" s="65"/>
      <c r="BD53" s="65"/>
      <c r="BE53" s="65"/>
      <c r="BF53" s="65"/>
      <c r="BG53" s="65"/>
      <c r="BH53" s="65" t="s">
        <v>83</v>
      </c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</row>
    <row r="54" spans="1:72" ht="12.75" x14ac:dyDescent="0.2">
      <c r="A54" s="103" t="s">
        <v>53</v>
      </c>
      <c r="B54" s="103"/>
      <c r="C54" s="103"/>
      <c r="D54" s="103"/>
      <c r="E54" s="103" t="s">
        <v>45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 t="s">
        <v>54</v>
      </c>
      <c r="U54" s="104"/>
      <c r="V54" s="104"/>
      <c r="W54" s="104"/>
      <c r="X54" s="104"/>
      <c r="Y54" s="104"/>
      <c r="Z54" s="104"/>
      <c r="AA54" s="104"/>
      <c r="AB54" s="104"/>
      <c r="AC54" s="104"/>
      <c r="AD54" s="104" t="s">
        <v>55</v>
      </c>
      <c r="AE54" s="104"/>
      <c r="AF54" s="104"/>
      <c r="AG54" s="104"/>
      <c r="AH54" s="104"/>
      <c r="AI54" s="104"/>
      <c r="AJ54" s="104"/>
      <c r="AK54" s="104"/>
      <c r="AL54" s="104"/>
      <c r="AM54" s="104"/>
      <c r="AN54" s="104" t="s">
        <v>84</v>
      </c>
      <c r="AO54" s="104"/>
      <c r="AP54" s="104"/>
      <c r="AQ54" s="104"/>
      <c r="AR54" s="104"/>
      <c r="AS54" s="104"/>
      <c r="AT54" s="104"/>
      <c r="AU54" s="104"/>
      <c r="AV54" s="104"/>
      <c r="AW54" s="104"/>
      <c r="AX54" s="104" t="s">
        <v>85</v>
      </c>
      <c r="AY54" s="104"/>
      <c r="AZ54" s="104"/>
      <c r="BA54" s="104"/>
      <c r="BB54" s="104"/>
      <c r="BC54" s="104"/>
      <c r="BD54" s="104"/>
      <c r="BE54" s="104"/>
      <c r="BF54" s="104"/>
      <c r="BG54" s="104"/>
      <c r="BH54" s="104" t="s">
        <v>56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 t="s">
        <v>86</v>
      </c>
      <c r="B55" s="103"/>
      <c r="C55" s="103"/>
      <c r="D55" s="103"/>
      <c r="E55" s="82" t="s">
        <v>87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>
        <f>SUM(T64:AC78)</f>
        <v>2439743.9899999998</v>
      </c>
      <c r="U55" s="82"/>
      <c r="V55" s="82"/>
      <c r="W55" s="82"/>
      <c r="X55" s="82"/>
      <c r="Y55" s="82"/>
      <c r="Z55" s="82"/>
      <c r="AA55" s="82"/>
      <c r="AB55" s="82"/>
      <c r="AC55" s="82"/>
      <c r="AD55" s="82">
        <f>SUM(AD64:AM78)</f>
        <v>-196673.19999999998</v>
      </c>
      <c r="AE55" s="82"/>
      <c r="AF55" s="82"/>
      <c r="AG55" s="82"/>
      <c r="AH55" s="82"/>
      <c r="AI55" s="82"/>
      <c r="AJ55" s="82"/>
      <c r="AK55" s="82"/>
      <c r="AL55" s="82"/>
      <c r="AM55" s="82"/>
      <c r="AN55" s="82">
        <f>SUM(AN64:AW78)</f>
        <v>-290604.01999999996</v>
      </c>
      <c r="AO55" s="82"/>
      <c r="AP55" s="82"/>
      <c r="AQ55" s="82"/>
      <c r="AR55" s="82"/>
      <c r="AS55" s="82"/>
      <c r="AT55" s="82"/>
      <c r="AU55" s="82"/>
      <c r="AV55" s="82"/>
      <c r="AW55" s="82"/>
      <c r="AX55" s="82">
        <f>SUM(AX64:BG78)</f>
        <v>93930.819999999992</v>
      </c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88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2.75" x14ac:dyDescent="0.2">
      <c r="A57" s="103"/>
      <c r="B57" s="103"/>
      <c r="C57" s="103"/>
      <c r="D57" s="103"/>
      <c r="E57" s="105" t="s">
        <v>89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3.5" customHeight="1" x14ac:dyDescent="0.2">
      <c r="A58" s="103"/>
      <c r="B58" s="103"/>
      <c r="C58" s="103"/>
      <c r="D58" s="103"/>
      <c r="E58" s="105" t="s">
        <v>90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91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5" t="s">
        <v>92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6" t="s">
        <v>93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7" t="s">
        <v>79</v>
      </c>
      <c r="F62" s="107"/>
      <c r="G62" s="107"/>
      <c r="H62" s="108" t="s">
        <v>61</v>
      </c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12.75" x14ac:dyDescent="0.2">
      <c r="A63" s="103"/>
      <c r="B63" s="103"/>
      <c r="C63" s="103"/>
      <c r="D63" s="103"/>
      <c r="E63" s="109" t="s">
        <v>94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21.75" customHeight="1" x14ac:dyDescent="0.2">
      <c r="A64" s="103" t="s">
        <v>95</v>
      </c>
      <c r="B64" s="103"/>
      <c r="C64" s="103"/>
      <c r="D64" s="103"/>
      <c r="E64" s="110" t="s">
        <v>96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247341.06+AD64</f>
        <v>249820.16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>SUM(AN64:BG64)</f>
        <v>2479.1000000000058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f>82447.02-79967.92</f>
        <v>2479.1000000000058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54" customHeight="1" x14ac:dyDescent="0.2">
      <c r="A65" s="103" t="s">
        <v>97</v>
      </c>
      <c r="B65" s="103"/>
      <c r="C65" s="103"/>
      <c r="D65" s="103"/>
      <c r="E65" s="110" t="s">
        <v>98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270166.2+AD65</f>
        <v>360878.94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ref="AD65:AD77" si="0">SUM(AN65:BG65)</f>
        <v>90712.74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v>90712.74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0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21.75" customHeight="1" x14ac:dyDescent="0.2">
      <c r="A66" s="103" t="s">
        <v>99</v>
      </c>
      <c r="B66" s="103"/>
      <c r="C66" s="103"/>
      <c r="D66" s="103"/>
      <c r="E66" s="110" t="s">
        <v>100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62626.43+AD66</f>
        <v>82491.040000000008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19864.61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1">
        <f>1725.96-1150.64</f>
        <v>575.31999999999994</v>
      </c>
      <c r="AO66" s="111"/>
      <c r="AP66" s="111"/>
      <c r="AQ66" s="111"/>
      <c r="AR66" s="111"/>
      <c r="AS66" s="111"/>
      <c r="AT66" s="111"/>
      <c r="AU66" s="111"/>
      <c r="AV66" s="111"/>
      <c r="AW66" s="111"/>
      <c r="AX66" s="112">
        <v>19289.29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21.75" customHeight="1" x14ac:dyDescent="0.2">
      <c r="A67" s="103" t="s">
        <v>101</v>
      </c>
      <c r="B67" s="103"/>
      <c r="C67" s="103"/>
      <c r="D67" s="103"/>
      <c r="E67" s="110" t="s">
        <v>102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f>59338.06+AD67</f>
        <v>66051.489999999991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6713.43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f>19923.73-13210.3</f>
        <v>6713.43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61.5" customHeight="1" x14ac:dyDescent="0.2">
      <c r="A68" s="103" t="s">
        <v>103</v>
      </c>
      <c r="B68" s="103"/>
      <c r="C68" s="103"/>
      <c r="D68" s="103"/>
      <c r="E68" s="110" t="s">
        <v>104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v>0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0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2">
        <v>0</v>
      </c>
      <c r="AO68" s="112"/>
      <c r="AP68" s="112"/>
      <c r="AQ68" s="112"/>
      <c r="AR68" s="112"/>
      <c r="AS68" s="112"/>
      <c r="AT68" s="112"/>
      <c r="AU68" s="112"/>
      <c r="AV68" s="112"/>
      <c r="AW68" s="112"/>
      <c r="AX68" s="112">
        <v>0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64.5" customHeight="1" x14ac:dyDescent="0.2">
      <c r="A69" s="103" t="s">
        <v>105</v>
      </c>
      <c r="B69" s="103"/>
      <c r="C69" s="103"/>
      <c r="D69" s="103"/>
      <c r="E69" s="110" t="s">
        <v>106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1589621.26+AD69</f>
        <v>1205250.08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-384371.18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1">
        <f>44039.98-384371.18-44039.98</f>
        <v>-384371.18</v>
      </c>
      <c r="AO69" s="111"/>
      <c r="AP69" s="111"/>
      <c r="AQ69" s="111"/>
      <c r="AR69" s="111"/>
      <c r="AS69" s="111"/>
      <c r="AT69" s="111"/>
      <c r="AU69" s="111"/>
      <c r="AV69" s="111"/>
      <c r="AW69" s="111"/>
      <c r="AX69" s="112">
        <v>0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76.5" customHeight="1" x14ac:dyDescent="0.2">
      <c r="A70" s="103" t="s">
        <v>107</v>
      </c>
      <c r="B70" s="103"/>
      <c r="C70" s="103"/>
      <c r="D70" s="103"/>
      <c r="E70" s="110" t="s">
        <v>108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142672.71+AD70</f>
        <v>158355.68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15682.969999999998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f>47048.88-31365.91</f>
        <v>15682.969999999998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60.75" customHeight="1" x14ac:dyDescent="0.2">
      <c r="A71" s="103" t="s">
        <v>109</v>
      </c>
      <c r="B71" s="103"/>
      <c r="C71" s="103"/>
      <c r="D71" s="103"/>
      <c r="E71" s="110" t="s">
        <v>110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36840.54+AD71</f>
        <v>58944.850000000006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22104.31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22104.31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57" customHeight="1" x14ac:dyDescent="0.2">
      <c r="A72" s="103" t="s">
        <v>111</v>
      </c>
      <c r="B72" s="103"/>
      <c r="C72" s="103"/>
      <c r="D72" s="103"/>
      <c r="E72" s="110" t="s">
        <v>112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f>5437.44+AD72</f>
        <v>5437.44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70.5" customHeight="1" x14ac:dyDescent="0.2">
      <c r="A73" s="103" t="s">
        <v>113</v>
      </c>
      <c r="B73" s="103"/>
      <c r="C73" s="103"/>
      <c r="D73" s="103"/>
      <c r="E73" s="110" t="s">
        <v>114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v>0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0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0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39.75" customHeight="1" x14ac:dyDescent="0.2">
      <c r="A74" s="103" t="s">
        <v>115</v>
      </c>
      <c r="B74" s="103"/>
      <c r="C74" s="103"/>
      <c r="D74" s="103"/>
      <c r="E74" s="110" t="s">
        <v>116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25497+AD74</f>
        <v>33996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8499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8499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64.5" customHeight="1" x14ac:dyDescent="0.2">
      <c r="A75" s="103" t="s">
        <v>117</v>
      </c>
      <c r="B75" s="103"/>
      <c r="C75" s="103"/>
      <c r="D75" s="103"/>
      <c r="E75" s="110" t="s">
        <v>118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71266.6+AD75</f>
        <v>84593.86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13327.259999999998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f>27915.12-14587.86</f>
        <v>13327.259999999998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39.75" customHeight="1" x14ac:dyDescent="0.2">
      <c r="A76" s="103" t="s">
        <v>119</v>
      </c>
      <c r="B76" s="103"/>
      <c r="C76" s="103"/>
      <c r="D76" s="103"/>
      <c r="E76" s="110" t="s">
        <v>120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25422.69+AD76</f>
        <v>26971.19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1548.5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2">
        <v>0</v>
      </c>
      <c r="AO76" s="112"/>
      <c r="AP76" s="112"/>
      <c r="AQ76" s="112"/>
      <c r="AR76" s="112"/>
      <c r="AS76" s="112"/>
      <c r="AT76" s="112"/>
      <c r="AU76" s="112"/>
      <c r="AV76" s="112"/>
      <c r="AW76" s="112"/>
      <c r="AX76" s="112">
        <f>2859.54-796.81-514.23</f>
        <v>1548.5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40.5" customHeight="1" x14ac:dyDescent="0.2">
      <c r="A77" s="103" t="s">
        <v>121</v>
      </c>
      <c r="B77" s="103"/>
      <c r="C77" s="103"/>
      <c r="D77" s="103"/>
      <c r="E77" s="110" t="s">
        <v>122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f>100187.2+AD77</f>
        <v>106953.26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f t="shared" si="0"/>
        <v>6766.0599999999995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1">
        <v>0</v>
      </c>
      <c r="AO77" s="111"/>
      <c r="AP77" s="111"/>
      <c r="AQ77" s="111"/>
      <c r="AR77" s="111"/>
      <c r="AS77" s="111"/>
      <c r="AT77" s="111"/>
      <c r="AU77" s="111"/>
      <c r="AV77" s="111"/>
      <c r="AW77" s="111"/>
      <c r="AX77" s="112">
        <f>15325-8558.94</f>
        <v>6766.0599999999995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73.5" customHeight="1" x14ac:dyDescent="0.2">
      <c r="A78" s="103" t="s">
        <v>123</v>
      </c>
      <c r="B78" s="103"/>
      <c r="C78" s="103"/>
      <c r="D78" s="103"/>
      <c r="E78" s="110" t="s">
        <v>124</v>
      </c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82">
        <v>0</v>
      </c>
      <c r="U78" s="82"/>
      <c r="V78" s="82"/>
      <c r="W78" s="82"/>
      <c r="X78" s="82"/>
      <c r="Y78" s="82"/>
      <c r="Z78" s="82"/>
      <c r="AA78" s="82"/>
      <c r="AB78" s="82"/>
      <c r="AC78" s="82"/>
      <c r="AD78" s="82">
        <v>0</v>
      </c>
      <c r="AE78" s="82"/>
      <c r="AF78" s="82"/>
      <c r="AG78" s="82"/>
      <c r="AH78" s="82"/>
      <c r="AI78" s="82"/>
      <c r="AJ78" s="82"/>
      <c r="AK78" s="82"/>
      <c r="AL78" s="82"/>
      <c r="AM78" s="82"/>
      <c r="AN78" s="112">
        <v>0</v>
      </c>
      <c r="AO78" s="112"/>
      <c r="AP78" s="112"/>
      <c r="AQ78" s="112"/>
      <c r="AR78" s="112"/>
      <c r="AS78" s="112"/>
      <c r="AT78" s="112"/>
      <c r="AU78" s="112"/>
      <c r="AV78" s="112"/>
      <c r="AW78" s="112"/>
      <c r="AX78" s="112">
        <v>0</v>
      </c>
      <c r="AY78" s="112"/>
      <c r="AZ78" s="112"/>
      <c r="BA78" s="112"/>
      <c r="BB78" s="112"/>
      <c r="BC78" s="112"/>
      <c r="BD78" s="112"/>
      <c r="BE78" s="112"/>
      <c r="BF78" s="112"/>
      <c r="BG78" s="112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</row>
    <row r="79" spans="1:72" ht="12.75" x14ac:dyDescent="0.2">
      <c r="A79" s="103" t="s">
        <v>125</v>
      </c>
      <c r="B79" s="103"/>
      <c r="C79" s="103"/>
      <c r="D79" s="103"/>
      <c r="E79" s="113" t="s">
        <v>126</v>
      </c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4" t="s">
        <v>127</v>
      </c>
      <c r="AI79" s="114"/>
      <c r="AJ79" s="114"/>
      <c r="AK79" s="114"/>
      <c r="AL79" s="114"/>
      <c r="AM79" s="115"/>
      <c r="AN79" s="116" t="s">
        <v>79</v>
      </c>
      <c r="AO79" s="116"/>
      <c r="AP79" s="116"/>
      <c r="AQ79" s="116"/>
      <c r="AR79" s="116"/>
      <c r="AS79" s="30">
        <f>ROUND(P24*BQ17*12,2)</f>
        <v>2439743.9900000002</v>
      </c>
      <c r="AT79" s="30"/>
      <c r="AU79" s="30"/>
      <c r="AV79" s="30"/>
      <c r="AW79" s="30"/>
      <c r="AX79" s="30"/>
      <c r="AY79" s="30"/>
      <c r="AZ79" s="30"/>
      <c r="BA79" s="117" t="s">
        <v>24</v>
      </c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</row>
    <row r="80" spans="1:72" ht="11.25" customHeight="1" x14ac:dyDescent="0.2">
      <c r="A80" s="103"/>
      <c r="B80" s="103"/>
      <c r="C80" s="103"/>
      <c r="D80" s="103"/>
      <c r="E80" s="118" t="s">
        <v>128</v>
      </c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 t="s">
        <v>129</v>
      </c>
      <c r="AH80" s="119"/>
      <c r="AI80" s="119"/>
      <c r="AJ80" s="119"/>
      <c r="AK80" s="119"/>
      <c r="AL80" s="119"/>
      <c r="AM80" s="119"/>
      <c r="AN80" s="120" t="s">
        <v>16</v>
      </c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 t="s">
        <v>17</v>
      </c>
      <c r="BB80" s="121"/>
      <c r="BC80" s="121"/>
      <c r="BD80" s="121"/>
      <c r="BE80" s="121"/>
      <c r="BF80" s="30">
        <f>ROUND(AS79/4,2)</f>
        <v>609936</v>
      </c>
      <c r="BG80" s="30"/>
      <c r="BH80" s="30"/>
      <c r="BI80" s="30"/>
      <c r="BJ80" s="30"/>
      <c r="BK80" s="30"/>
      <c r="BL80" s="121" t="s">
        <v>18</v>
      </c>
      <c r="BM80" s="121"/>
      <c r="BN80" s="121"/>
      <c r="BO80" s="121"/>
      <c r="BP80" s="30">
        <f>ROUND(BF80/3,2)</f>
        <v>203312</v>
      </c>
      <c r="BQ80" s="30"/>
      <c r="BR80" s="30"/>
      <c r="BS80" s="30"/>
      <c r="BT80" s="30"/>
    </row>
    <row r="81" spans="1:72" ht="11.25" customHeight="1" x14ac:dyDescent="0.2">
      <c r="A81" s="103"/>
      <c r="B81" s="103"/>
      <c r="C81" s="103"/>
      <c r="D81" s="103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9"/>
      <c r="AH81" s="119"/>
      <c r="AI81" s="119"/>
      <c r="AJ81" s="119"/>
      <c r="AK81" s="119"/>
      <c r="AL81" s="119"/>
      <c r="AM81" s="119"/>
      <c r="AN81" s="120"/>
      <c r="AO81" s="120"/>
      <c r="AP81" s="120"/>
      <c r="AQ81" s="120"/>
      <c r="AR81" s="120"/>
      <c r="AS81" s="30"/>
      <c r="AT81" s="30"/>
      <c r="AU81" s="30"/>
      <c r="AV81" s="30"/>
      <c r="AW81" s="30"/>
      <c r="AX81" s="30"/>
      <c r="AY81" s="30"/>
      <c r="AZ81" s="30"/>
      <c r="BA81" s="121"/>
      <c r="BB81" s="121"/>
      <c r="BC81" s="121"/>
      <c r="BD81" s="121"/>
      <c r="BE81" s="121"/>
      <c r="BF81" s="30"/>
      <c r="BG81" s="30"/>
      <c r="BH81" s="30"/>
      <c r="BI81" s="30"/>
      <c r="BJ81" s="30"/>
      <c r="BK81" s="30"/>
      <c r="BL81" s="121"/>
      <c r="BM81" s="121"/>
      <c r="BN81" s="121"/>
      <c r="BO81" s="121"/>
      <c r="BP81" s="30"/>
      <c r="BQ81" s="30"/>
      <c r="BR81" s="30"/>
      <c r="BS81" s="30"/>
      <c r="BT81" s="30"/>
    </row>
    <row r="82" spans="1:72" ht="12.75" x14ac:dyDescent="0.2">
      <c r="A82" s="103"/>
      <c r="B82" s="103"/>
      <c r="C82" s="103"/>
      <c r="D82" s="103"/>
      <c r="E82" s="122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4" t="s">
        <v>130</v>
      </c>
      <c r="AC82" s="125" t="s">
        <v>131</v>
      </c>
      <c r="AD82" s="123"/>
      <c r="AE82" s="123"/>
      <c r="AF82" s="123"/>
      <c r="AG82" s="126"/>
      <c r="AH82" s="126"/>
      <c r="AI82" s="126"/>
      <c r="AJ82" s="126"/>
      <c r="AK82" s="126"/>
      <c r="AL82" s="126"/>
      <c r="AM82" s="127"/>
      <c r="AN82" s="121" t="s">
        <v>132</v>
      </c>
      <c r="AO82" s="121"/>
      <c r="AP82" s="121"/>
      <c r="AQ82" s="121"/>
      <c r="AR82" s="121"/>
      <c r="AS82" s="30">
        <f>ROUND(AC24*BQ17*12,2)</f>
        <v>2439743.9900000002</v>
      </c>
      <c r="AT82" s="30"/>
      <c r="AU82" s="30"/>
      <c r="AV82" s="30"/>
      <c r="AW82" s="30"/>
      <c r="AX82" s="30"/>
      <c r="AY82" s="30"/>
      <c r="AZ82" s="30"/>
      <c r="BA82" s="121" t="s">
        <v>17</v>
      </c>
      <c r="BB82" s="121"/>
      <c r="BC82" s="121"/>
      <c r="BD82" s="121"/>
      <c r="BE82" s="121"/>
      <c r="BF82" s="30">
        <f>ROUND(AS82/4,2)</f>
        <v>609936</v>
      </c>
      <c r="BG82" s="30"/>
      <c r="BH82" s="30"/>
      <c r="BI82" s="30"/>
      <c r="BJ82" s="30"/>
      <c r="BK82" s="30"/>
      <c r="BL82" s="121" t="s">
        <v>18</v>
      </c>
      <c r="BM82" s="121"/>
      <c r="BN82" s="121"/>
      <c r="BO82" s="121"/>
      <c r="BP82" s="30">
        <f>ROUND(BF82/3,2)</f>
        <v>203312</v>
      </c>
      <c r="BQ82" s="30"/>
      <c r="BR82" s="30"/>
      <c r="BS82" s="30"/>
      <c r="BT82" s="30"/>
    </row>
    <row r="84" spans="1:72" ht="12" x14ac:dyDescent="0.2">
      <c r="E84" s="128" t="s">
        <v>133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134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135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7" spans="1:72" ht="12" x14ac:dyDescent="0.2">
      <c r="E87" s="128" t="s">
        <v>136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</row>
    <row r="89" spans="1:72" s="129" customFormat="1" ht="12.75" x14ac:dyDescent="0.2"/>
    <row r="91" spans="1:72" ht="15" x14ac:dyDescent="0.25">
      <c r="A91" s="130"/>
      <c r="B91" s="130"/>
      <c r="C91" s="130"/>
      <c r="D91" s="130"/>
      <c r="E91" s="131" t="s">
        <v>137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0" t="s">
        <v>138</v>
      </c>
      <c r="AU91" s="133" t="s">
        <v>139</v>
      </c>
      <c r="AV91" s="133"/>
      <c r="AW91" s="133"/>
      <c r="AX91" s="133"/>
      <c r="AY91" s="133"/>
      <c r="AZ91" s="133"/>
      <c r="BA91" s="133"/>
      <c r="BB91" s="133"/>
      <c r="BC91" s="133"/>
      <c r="BD91" s="133"/>
      <c r="BE91" s="130" t="s">
        <v>138</v>
      </c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5" x14ac:dyDescent="0.25">
      <c r="A94" s="130"/>
      <c r="B94" s="130"/>
      <c r="C94" s="130"/>
      <c r="D94" s="130"/>
      <c r="E94" s="136" t="s">
        <v>140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1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0" t="s">
        <v>138</v>
      </c>
      <c r="AU94" s="133" t="s">
        <v>141</v>
      </c>
      <c r="AV94" s="133"/>
      <c r="AW94" s="133"/>
      <c r="AX94" s="133"/>
      <c r="AY94" s="133"/>
      <c r="AZ94" s="133"/>
      <c r="BA94" s="133"/>
      <c r="BB94" s="133"/>
      <c r="BC94" s="133"/>
      <c r="BD94" s="133"/>
      <c r="BE94" s="130" t="s">
        <v>138</v>
      </c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 t="s">
        <v>142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143</v>
      </c>
      <c r="AY98" s="129"/>
      <c r="AZ98" s="129"/>
      <c r="BA98" s="129"/>
      <c r="BB98" s="129"/>
      <c r="BC98" s="129"/>
      <c r="BD98" s="137" t="s">
        <v>144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  <row r="99" spans="1:71" ht="12.75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 t="s">
        <v>145</v>
      </c>
      <c r="AY99" s="129"/>
      <c r="AZ99" s="129"/>
      <c r="BA99" s="129"/>
      <c r="BB99" s="137" t="s">
        <v>146</v>
      </c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29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80:BO81"/>
    <mergeCell ref="BP80:BT81"/>
    <mergeCell ref="AN82:AR82"/>
    <mergeCell ref="AS82:AZ82"/>
    <mergeCell ref="BA82:BE82"/>
    <mergeCell ref="BF82:BK82"/>
    <mergeCell ref="BL82:BO82"/>
    <mergeCell ref="BP82:BT82"/>
    <mergeCell ref="A79:D82"/>
    <mergeCell ref="E79:AG79"/>
    <mergeCell ref="AN79:AR79"/>
    <mergeCell ref="AS79:AZ81"/>
    <mergeCell ref="BA79:BT79"/>
    <mergeCell ref="E80:AF81"/>
    <mergeCell ref="AG80:AM81"/>
    <mergeCell ref="AN80:AR81"/>
    <mergeCell ref="BA80:BE81"/>
    <mergeCell ref="BF80:BK81"/>
    <mergeCell ref="BH77:BT77"/>
    <mergeCell ref="A78:D78"/>
    <mergeCell ref="E78:S78"/>
    <mergeCell ref="T78:AC78"/>
    <mergeCell ref="AD78:AM78"/>
    <mergeCell ref="AN78:AW78"/>
    <mergeCell ref="AX78:BG78"/>
    <mergeCell ref="BH78:BT78"/>
    <mergeCell ref="A77:D77"/>
    <mergeCell ref="E77:S77"/>
    <mergeCell ref="T77:AC77"/>
    <mergeCell ref="AD77:AM77"/>
    <mergeCell ref="AN77:AW77"/>
    <mergeCell ref="AX77:BG77"/>
    <mergeCell ref="BH75:BT75"/>
    <mergeCell ref="A76:D76"/>
    <mergeCell ref="E76:S76"/>
    <mergeCell ref="T76:AC76"/>
    <mergeCell ref="AD76:AM76"/>
    <mergeCell ref="AN76:AW76"/>
    <mergeCell ref="AX76:BG76"/>
    <mergeCell ref="BH76:BT76"/>
    <mergeCell ref="A75:D75"/>
    <mergeCell ref="E75:S75"/>
    <mergeCell ref="T75:AC75"/>
    <mergeCell ref="AD75:AM75"/>
    <mergeCell ref="AN75:AW75"/>
    <mergeCell ref="AX75:BG75"/>
    <mergeCell ref="BH73:BT73"/>
    <mergeCell ref="A74:D74"/>
    <mergeCell ref="E74:S74"/>
    <mergeCell ref="T74:AC74"/>
    <mergeCell ref="AD74:AM74"/>
    <mergeCell ref="AN74:AW74"/>
    <mergeCell ref="AX74:BG74"/>
    <mergeCell ref="BH74:BT74"/>
    <mergeCell ref="A73:D73"/>
    <mergeCell ref="E73:S73"/>
    <mergeCell ref="T73:AC73"/>
    <mergeCell ref="AD73:AM73"/>
    <mergeCell ref="AN73:AW73"/>
    <mergeCell ref="AX73:BG73"/>
    <mergeCell ref="BH71:BT71"/>
    <mergeCell ref="A72:D72"/>
    <mergeCell ref="E72:S72"/>
    <mergeCell ref="T72:AC72"/>
    <mergeCell ref="AD72:AM72"/>
    <mergeCell ref="AN72:AW72"/>
    <mergeCell ref="AX72:BG72"/>
    <mergeCell ref="BH72:BT72"/>
    <mergeCell ref="A71:D71"/>
    <mergeCell ref="E71:S71"/>
    <mergeCell ref="T71:AC71"/>
    <mergeCell ref="AD71:AM71"/>
    <mergeCell ref="AN71:AW71"/>
    <mergeCell ref="AX71:BG71"/>
    <mergeCell ref="BH69:BT69"/>
    <mergeCell ref="A70:D70"/>
    <mergeCell ref="E70:S70"/>
    <mergeCell ref="T70:AC70"/>
    <mergeCell ref="AD70:AM70"/>
    <mergeCell ref="AN70:AW70"/>
    <mergeCell ref="AX70:BG70"/>
    <mergeCell ref="BH70:BT70"/>
    <mergeCell ref="A69:D69"/>
    <mergeCell ref="E69:S69"/>
    <mergeCell ref="T69:AC69"/>
    <mergeCell ref="AD69:AM69"/>
    <mergeCell ref="AN69:AW69"/>
    <mergeCell ref="AX69:BG69"/>
    <mergeCell ref="BH67:BT67"/>
    <mergeCell ref="A68:D68"/>
    <mergeCell ref="E68:S68"/>
    <mergeCell ref="T68:AC68"/>
    <mergeCell ref="AD68:AM68"/>
    <mergeCell ref="AN68:AW68"/>
    <mergeCell ref="AX68:BG68"/>
    <mergeCell ref="BH68:BT68"/>
    <mergeCell ref="A67:D67"/>
    <mergeCell ref="E67:S67"/>
    <mergeCell ref="T67:AC67"/>
    <mergeCell ref="AD67:AM67"/>
    <mergeCell ref="AN67:AW67"/>
    <mergeCell ref="AX67:BG67"/>
    <mergeCell ref="BH65:BT65"/>
    <mergeCell ref="A66:D66"/>
    <mergeCell ref="E66:S66"/>
    <mergeCell ref="T66:AC66"/>
    <mergeCell ref="AD66:AM66"/>
    <mergeCell ref="AN66:AW66"/>
    <mergeCell ref="AX66:BG66"/>
    <mergeCell ref="BH66:BT66"/>
    <mergeCell ref="A65:D65"/>
    <mergeCell ref="E65:S65"/>
    <mergeCell ref="T65:AC65"/>
    <mergeCell ref="AD65:AM65"/>
    <mergeCell ref="AN65:AW65"/>
    <mergeCell ref="AX65:BG65"/>
    <mergeCell ref="BH63:BT63"/>
    <mergeCell ref="A64:D64"/>
    <mergeCell ref="E64:S64"/>
    <mergeCell ref="T64:AC64"/>
    <mergeCell ref="AD64:AM64"/>
    <mergeCell ref="AN64:AW64"/>
    <mergeCell ref="AX64:BG64"/>
    <mergeCell ref="BH64:BT64"/>
    <mergeCell ref="A63:D63"/>
    <mergeCell ref="E63:S63"/>
    <mergeCell ref="T63:AC63"/>
    <mergeCell ref="AD63:AM63"/>
    <mergeCell ref="AN63:AW63"/>
    <mergeCell ref="AX63:BG63"/>
    <mergeCell ref="BH55:BT62"/>
    <mergeCell ref="E56:S56"/>
    <mergeCell ref="E57:S57"/>
    <mergeCell ref="E58:S58"/>
    <mergeCell ref="E59:S59"/>
    <mergeCell ref="E60:S60"/>
    <mergeCell ref="E61:S61"/>
    <mergeCell ref="E62:G62"/>
    <mergeCell ref="H62:S62"/>
    <mergeCell ref="A55:D62"/>
    <mergeCell ref="E55:S55"/>
    <mergeCell ref="T55:AC62"/>
    <mergeCell ref="AD55:AM62"/>
    <mergeCell ref="AN55:AW62"/>
    <mergeCell ref="AX55:BG62"/>
    <mergeCell ref="AD53:AM53"/>
    <mergeCell ref="AX53:BG53"/>
    <mergeCell ref="BH53:BT53"/>
    <mergeCell ref="A54:D54"/>
    <mergeCell ref="E54:S54"/>
    <mergeCell ref="T54:AC54"/>
    <mergeCell ref="AD54:AM54"/>
    <mergeCell ref="AN54:AW54"/>
    <mergeCell ref="AX54:BG54"/>
    <mergeCell ref="BH54:BT54"/>
    <mergeCell ref="T51:AC51"/>
    <mergeCell ref="AD51:AM51"/>
    <mergeCell ref="AN51:BG51"/>
    <mergeCell ref="BH51:BT51"/>
    <mergeCell ref="T52:AC52"/>
    <mergeCell ref="AD52:AM52"/>
    <mergeCell ref="AN52:AW53"/>
    <mergeCell ref="AX52:BG52"/>
    <mergeCell ref="BH52:BT52"/>
    <mergeCell ref="T53:AC53"/>
    <mergeCell ref="E49:H49"/>
    <mergeCell ref="I49:S49"/>
    <mergeCell ref="E50:G50"/>
    <mergeCell ref="H50:S50"/>
    <mergeCell ref="A51:D53"/>
    <mergeCell ref="E51:S53"/>
    <mergeCell ref="A46:D50"/>
    <mergeCell ref="E46:J46"/>
    <mergeCell ref="K46:S46"/>
    <mergeCell ref="T46:AC50"/>
    <mergeCell ref="AD46:AM50"/>
    <mergeCell ref="AN46:BT46"/>
    <mergeCell ref="E47:S47"/>
    <mergeCell ref="AN47:BT47"/>
    <mergeCell ref="E48:S48"/>
    <mergeCell ref="AN48:BT50"/>
    <mergeCell ref="E42:S42"/>
    <mergeCell ref="AN42:BT42"/>
    <mergeCell ref="E43:S43"/>
    <mergeCell ref="AN43:BT45"/>
    <mergeCell ref="E44:S44"/>
    <mergeCell ref="E45:L45"/>
    <mergeCell ref="M45:S45"/>
    <mergeCell ref="AD38:AM40"/>
    <mergeCell ref="AN38:BT40"/>
    <mergeCell ref="E39:S39"/>
    <mergeCell ref="E40:H40"/>
    <mergeCell ref="I40:S40"/>
    <mergeCell ref="A41:D45"/>
    <mergeCell ref="E41:S41"/>
    <mergeCell ref="T41:AC45"/>
    <mergeCell ref="AD41:AM45"/>
    <mergeCell ref="AN41:BT41"/>
    <mergeCell ref="E36:S36"/>
    <mergeCell ref="E37:O37"/>
    <mergeCell ref="P37:S37"/>
    <mergeCell ref="A38:D40"/>
    <mergeCell ref="E38:S38"/>
    <mergeCell ref="T38:AC40"/>
    <mergeCell ref="A34:D34"/>
    <mergeCell ref="E34:S34"/>
    <mergeCell ref="T34:AC34"/>
    <mergeCell ref="AD34:AM34"/>
    <mergeCell ref="AN34:BT34"/>
    <mergeCell ref="A35:D37"/>
    <mergeCell ref="E35:S35"/>
    <mergeCell ref="T35:AC37"/>
    <mergeCell ref="AD35:AM37"/>
    <mergeCell ref="AN35:BT37"/>
    <mergeCell ref="BF29:BI29"/>
    <mergeCell ref="A32:D33"/>
    <mergeCell ref="E32:S33"/>
    <mergeCell ref="T32:AC32"/>
    <mergeCell ref="AD32:AM32"/>
    <mergeCell ref="AN32:BT33"/>
    <mergeCell ref="T33:AC33"/>
    <mergeCell ref="AD33:AM33"/>
    <mergeCell ref="AR27:BE27"/>
    <mergeCell ref="Q29:X29"/>
    <mergeCell ref="Y29:AF29"/>
    <mergeCell ref="AG29:AJ29"/>
    <mergeCell ref="AK29:AR29"/>
    <mergeCell ref="AS29:AV29"/>
    <mergeCell ref="AW29:BE29"/>
    <mergeCell ref="P24:AB24"/>
    <mergeCell ref="AC24:AJ24"/>
    <mergeCell ref="AK24:AQ24"/>
    <mergeCell ref="AR24:BI24"/>
    <mergeCell ref="Q26:X27"/>
    <mergeCell ref="Y26:AL26"/>
    <mergeCell ref="AM26:AQ27"/>
    <mergeCell ref="AR26:AX26"/>
    <mergeCell ref="BF26:BI27"/>
    <mergeCell ref="Y27:AL27"/>
    <mergeCell ref="AK19:AQ23"/>
    <mergeCell ref="AR19:BI23"/>
    <mergeCell ref="BL19:BP20"/>
    <mergeCell ref="BQ19:BT20"/>
    <mergeCell ref="BL21:BP22"/>
    <mergeCell ref="BQ21:BT22"/>
    <mergeCell ref="BL23:BP24"/>
    <mergeCell ref="BQ23:BT24"/>
    <mergeCell ref="BG15:BK15"/>
    <mergeCell ref="BL15:BO15"/>
    <mergeCell ref="BP15:BT15"/>
    <mergeCell ref="BL16:BT16"/>
    <mergeCell ref="A17:O23"/>
    <mergeCell ref="P17:AB23"/>
    <mergeCell ref="AC17:BI18"/>
    <mergeCell ref="BL17:BP18"/>
    <mergeCell ref="BQ17:BT18"/>
    <mergeCell ref="AC19:AJ23"/>
    <mergeCell ref="AG15:AK15"/>
    <mergeCell ref="AL15:AN15"/>
    <mergeCell ref="AO15:AS15"/>
    <mergeCell ref="AT15:AW15"/>
    <mergeCell ref="AX15:BB15"/>
    <mergeCell ref="BC15:BF15"/>
    <mergeCell ref="A6:BT6"/>
    <mergeCell ref="A7:BT7"/>
    <mergeCell ref="A13:BK13"/>
    <mergeCell ref="A14:X15"/>
    <mergeCell ref="Y14:AF14"/>
    <mergeCell ref="AG14:AK14"/>
    <mergeCell ref="AL14:AU14"/>
    <mergeCell ref="AV14:AZ14"/>
    <mergeCell ref="BA14:BK14"/>
    <mergeCell ref="Y15:AF15"/>
  </mergeCells>
  <pageMargins left="0.75" right="0.17" top="0.3" bottom="0.23" header="0.17" footer="0.18"/>
  <pageSetup paperSize="9" scale="94" orientation="landscape" r:id="rId1"/>
  <headerFooter alignWithMargins="0"/>
  <rowBreaks count="2" manualBreakCount="2">
    <brk id="50" max="16383" man="1"/>
    <brk id="19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 38-1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2013-03-26T11:02:54Z</dcterms:created>
  <dcterms:modified xsi:type="dcterms:W3CDTF">2013-03-26T11:03:04Z</dcterms:modified>
</cp:coreProperties>
</file>